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Marzo 2019\xml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[2]Hoja3!$E$13</definedName>
    <definedName name="APP_FIN_06">[2]Hoja3!$G$13</definedName>
    <definedName name="APP_FIN_07">[2]Hoja3!$H$13</definedName>
    <definedName name="APP_FIN_08">[2]Hoja3!$I$13</definedName>
    <definedName name="APP_FIN_09">[2]Hoja3!$J$13</definedName>
    <definedName name="APP_FIN_10">[2]Hoja3!$K$13</definedName>
    <definedName name="APP_T10">[2]Hoja3!$K$8</definedName>
    <definedName name="APP_T4">[2]Hoja3!$E$8</definedName>
    <definedName name="APP_T6">[2]Hoja3!$G$8</definedName>
    <definedName name="APP_T7">[2]Hoja3!$H$8</definedName>
    <definedName name="APP_T8">[2]Hoja3!$I$8</definedName>
    <definedName name="APP_T9">[2]Hoja3!$J$8</definedName>
    <definedName name="DEUDA_CONT_FIN_01">[2]Hoja2!$B$26</definedName>
    <definedName name="DEUDA_CONT_FIN_02">[2]Hoja2!$C$26</definedName>
    <definedName name="DEUDA_CONT_FIN_03">[2]Hoja2!$D$26</definedName>
    <definedName name="DEUDA_CONT_FIN_04">[2]Hoja2!$E$26</definedName>
    <definedName name="DEUDA_CONT_FIN_05">[2]Hoja2!$F$26</definedName>
    <definedName name="DEUDA_CONT_FIN_06">[2]Hoja2!$G$26</definedName>
    <definedName name="DEUDA_CONT_FIN_07">[2]Hoja2!$H$26</definedName>
    <definedName name="ENTE_PUBLICO_A">'[1]Info General'!$C$7</definedName>
    <definedName name="GASTO_E_FIN_01">[2]Hoja7!$B$28</definedName>
    <definedName name="GASTO_E_FIN_02">[2]Hoja7!$C$28</definedName>
    <definedName name="GASTO_E_FIN_03">[2]Hoja7!$D$28</definedName>
    <definedName name="GASTO_E_FIN_04">[2]Hoja7!$E$28</definedName>
    <definedName name="GASTO_E_FIN_05">[2]Hoja7!$F$28</definedName>
    <definedName name="GASTO_E_FIN_06">[2]Hoja7!$G$28</definedName>
    <definedName name="GASTO_E_T1">[2]Hoja7!$B$19</definedName>
    <definedName name="GASTO_E_T2">[2]Hoja7!$C$19</definedName>
    <definedName name="GASTO_E_T3">[2]Hoja7!$D$19</definedName>
    <definedName name="GASTO_E_T4">[2]Hoja7!$E$19</definedName>
    <definedName name="GASTO_E_T5">[2]Hoja7!$F$19</definedName>
    <definedName name="GASTO_E_T6">[2]Hoja7!$G$19</definedName>
    <definedName name="GASTO_NE_FIN_01">[2]Hoja7!$B$18</definedName>
    <definedName name="GASTO_NE_FIN_02">[2]Hoja7!$C$18</definedName>
    <definedName name="GASTO_NE_FIN_03">[2]Hoja7!$D$18</definedName>
    <definedName name="GASTO_NE_FIN_04">[2]Hoja7!$E$18</definedName>
    <definedName name="GASTO_NE_FIN_05">[2]Hoja7!$F$18</definedName>
    <definedName name="GASTO_NE_FIN_06">[2]Hoja7!$G$18</definedName>
    <definedName name="GASTO_NE_T1">[2]Hoja7!$B$9</definedName>
    <definedName name="GASTO_NE_T2">[2]Hoja7!$C$9</definedName>
    <definedName name="GASTO_NE_T3">[2]Hoja7!$D$9</definedName>
    <definedName name="GASTO_NE_T4">[2]Hoja7!$E$9</definedName>
    <definedName name="GASTO_NE_T5">[2]Hoja7!$F$9</definedName>
    <definedName name="GASTO_NE_T6">[2]Hoja7!$G$9</definedName>
    <definedName name="MONTO1">'[1]Info General'!$D$18</definedName>
    <definedName name="MONTO2">'[1]Info General'!$E$18</definedName>
    <definedName name="OB_CORTO_PLAZO_FIN_01">[2]Hoja2!$B$45</definedName>
    <definedName name="OB_CORTO_PLAZO_FIN_02">[2]Hoja2!$C$45</definedName>
    <definedName name="OB_CORTO_PLAZO_FIN_03">[2]Hoja2!$D$45</definedName>
    <definedName name="OB_CORTO_PLAZO_FIN_04">[2]Hoja2!$E$45</definedName>
    <definedName name="OB_CORTO_PLAZO_FIN_05">[2]Hoja2!$F$45</definedName>
    <definedName name="OTROS_FIN_04">[2]Hoja3!$E$19</definedName>
    <definedName name="OTROS_FIN_06">[2]Hoja3!$G$19</definedName>
    <definedName name="OTROS_FIN_07">[2]Hoja3!$H$19</definedName>
    <definedName name="OTROS_FIN_08">[2]Hoja3!$I$19</definedName>
    <definedName name="OTROS_FIN_09">[2]Hoja3!$J$19</definedName>
    <definedName name="OTROS_FIN_10">[2]Hoja3!$K$19</definedName>
    <definedName name="OTROS_T10">[2]Hoja3!$K$14</definedName>
    <definedName name="OTROS_T4">[2]Hoja3!$E$14</definedName>
    <definedName name="OTROS_T6">[2]Hoja3!$G$14</definedName>
    <definedName name="OTROS_T7">[2]Hoja3!$H$14</definedName>
    <definedName name="OTROS_T8">[2]Hoja3!$I$14</definedName>
    <definedName name="OTROS_T9">[2]Hoja3!$J$14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[2]Hoja2!$B$31</definedName>
    <definedName name="VALOR_INS_BCC_FIN_02">[2]Hoja2!$C$31</definedName>
    <definedName name="VALOR_INS_BCC_FIN_03">[2]Hoja2!$D$31</definedName>
    <definedName name="VALOR_INS_BCC_FIN_04">[2]Hoja2!$E$31</definedName>
    <definedName name="VALOR_INS_BCC_FIN_05">[2]Hoja2!$F$31</definedName>
    <definedName name="VALOR_INS_BCC_FIN_06">[2]Hoja2!$G$31</definedName>
    <definedName name="VALOR_INS_BCC_FIN_07">[2]Hoja2!$H$31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<sst xmlns="http://schemas.openxmlformats.org/spreadsheetml/2006/main" count="126" uniqueCount="126">
  <si>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</si>
  <si>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</si>
  <si>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</si>
  <si>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</si>
  <si>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</si>
  <si>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</si>
  <si>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</si>
  <si>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</si>
  <si>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</si>
  <si>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</si>
  <si>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</si>
  <si>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</si>
  <si>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</si>
  <si>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</si>
  <si>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</si>
  <si>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</si>
  <si>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</si>
  <si>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</si>
  <si>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</si>
  <si>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</si>
  <si>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</si>
  <si>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</si>
  <si>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</si>
  <si>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</si>
  <si>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</si>
  <si>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</si>
  <si>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</si>
  <si>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</si>
  <si>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</si>
  <si>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</si>
  <si>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</si>
  <si>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</si>
  <si>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</si>
  <si>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</si>
  <si>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</si>
  <si>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</si>
  <si>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</si>
  <si>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</si>
  <si>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</si>
  <si>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</si>
  <si>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</si>
  <si>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</si>
  <si>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</si>
  <si>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</si>
  <si>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</si>
  <si>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</si>
  <si>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</si>
  <si>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</si>
  <si>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</si>
  <si>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</si>
  <si>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</si>
  <si>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</si>
  <si>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</si>
  <si>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</si>
  <si>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</si>
  <si>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</si>
  <si>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</si>
  <si>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</si>
  <si>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</si>
  <si>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</si>
  <si>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</si>
  <si>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</si>
  <si>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</si>
  <si>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</si>
  <si>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</si>
  <si>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</si>
  <si>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</si>
  <si>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</si>
  <si>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</si>
  <si>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</si>
  <si>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</si>
  <si>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</si>
  <si>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</si>
  <si>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</si>
  <si>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</si>
  <si>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</si>
  <si>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</si>
  <si>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</si>
  <si>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</si>
  <si>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</si>
  <si>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</si>
  <si>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</si>
  <si>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</si>
  <si>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</si>
  <si>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</si>
  <si>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</si>
  <si>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</si>
  <si>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</si>
  <si>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</si>
  <si>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</si>
  <si>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</si>
  <si>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</si>
  <si>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</si>
  <si>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</si>
  <si>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</si>
  <si>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</si>
  <si>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</si>
  <si>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</si>
  <si>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</si>
  <si>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</si>
  <si>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</si>
  <si>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</si>
  <si>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</si>
  <si>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</si>
  <si>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</si>
  <si>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</si>
  <si>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</si>
  <si>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</si>
  <si>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</si>
  <si>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</si>
  <si>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</si>
  <si>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</si>
  <si>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</si>
  <si>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</si>
  <si>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</si>
  <si>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</si>
  <si>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</si>
  <si>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</si>
  <si>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</si>
  <si>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</si>
  <si>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</si>
  <si>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</si>
  <si>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Luis Manuel Quiroz Echegaray</t>
  </si>
  <si>
    <t>Lorenya Yadira Araiza Garcia</t>
  </si>
  <si>
    <t>Director General</t>
  </si>
  <si>
    <t>Administracíón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</si>
</sst>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2"/>
    </xf>
    <xf numFmtId="0" fontId="1" fillId="0" borderId="3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19/EEFF/Marzo%202019/Z.%20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Guanajuato Puerto Interior, S.A. de C.V.,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9">
          <cell r="B19">
            <v>226867735</v>
          </cell>
          <cell r="C19">
            <v>0</v>
          </cell>
          <cell r="D19">
            <v>226867735</v>
          </cell>
          <cell r="E19">
            <v>26923035.34</v>
          </cell>
          <cell r="F19">
            <v>25918602.68</v>
          </cell>
          <cell r="G19">
            <v>199944699.66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92"/>
  <sheetViews>
    <sheetView showGridLines="0" tabSelected="1" workbookViewId="0">
      <selection activeCell="C86" sqref="C86:C87"/>
    </sheetView>
  </sheetViews>
  <sheetFormatPr baseColWidth="10" defaultColWidth="22.85546875" defaultRowHeight="15" zeroHeight="1" x14ac:dyDescent="0.25"/>
  <cols>
    <col min="1" max="1" width="64.7109375" style="52" customWidth="1"/>
    <col min="4" max="4" width="72" style="52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tr">
        <f>ENTE_PUBLICO_A</f>
        <v>Guanajuato Puerto Interior, S.A. de C.V., Gobierno del Estado de Guanajuato (a)</v>
      </c>
      <c r="B2" s="4"/>
      <c r="C2" s="4"/>
      <c r="D2" s="4"/>
      <c r="E2" s="4"/>
      <c r="F2" s="5"/>
    </row>
    <row r="3" spans="1:6" x14ac:dyDescent="0.25">
      <c r="A3" s="6" t="s">
        <v>1</v>
      </c>
      <c r="B3" s="7"/>
      <c r="C3" s="7"/>
      <c r="D3" s="7"/>
      <c r="E3" s="7"/>
      <c r="F3" s="8"/>
    </row>
    <row r="4" spans="1:6" x14ac:dyDescent="0.25">
      <c r="A4" s="9" t="str">
        <f>PERIODO_INFORME</f>
        <v>Al 31 de diciembre de 2018 y al 30 de marzo de 2019 (b)</v>
      </c>
      <c r="B4" s="10"/>
      <c r="C4" s="10"/>
      <c r="D4" s="10"/>
      <c r="E4" s="10"/>
      <c r="F4" s="11"/>
    </row>
    <row r="5" spans="1:6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2019 (d)</v>
      </c>
      <c r="C6" s="17" t="str">
        <f>ULTIMO</f>
        <v>31 de diciembre de 2018 (e)</v>
      </c>
      <c r="D6" s="18" t="s">
        <v>4</v>
      </c>
      <c r="E6" s="16" t="str">
        <f>ANIO</f>
        <v>2019 (d)</v>
      </c>
      <c r="F6" s="17" t="str">
        <f>ULTIMO</f>
        <v>31 de diciembre de 2018 (e)</v>
      </c>
    </row>
    <row r="7" spans="1:6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x14ac:dyDescent="0.25">
      <c r="A9" s="26" t="s">
        <v>9</v>
      </c>
      <c r="B9" s="27">
        <f>SUM(B10:B16)</f>
        <v>148204691</v>
      </c>
      <c r="C9" s="27">
        <f>SUM(C10:C16)</f>
        <v>141502587</v>
      </c>
      <c r="D9" s="28" t="s">
        <v>10</v>
      </c>
      <c r="E9" s="27">
        <f>SUM(E10:E18)</f>
        <v>12176412</v>
      </c>
      <c r="F9" s="27">
        <f>SUM(F10:F18)</f>
        <v>17325471</v>
      </c>
    </row>
    <row r="10" spans="1:6" x14ac:dyDescent="0.25">
      <c r="A10" s="29" t="s">
        <v>11</v>
      </c>
      <c r="B10" s="27">
        <v>12000</v>
      </c>
      <c r="C10" s="27">
        <v>4000</v>
      </c>
      <c r="D10" s="30" t="s">
        <v>12</v>
      </c>
      <c r="E10" s="27"/>
      <c r="F10" s="27"/>
    </row>
    <row r="11" spans="1:6" x14ac:dyDescent="0.25">
      <c r="A11" s="29" t="s">
        <v>13</v>
      </c>
      <c r="B11" s="27">
        <v>74518118</v>
      </c>
      <c r="C11" s="27">
        <v>79417352</v>
      </c>
      <c r="D11" s="30" t="s">
        <v>14</v>
      </c>
      <c r="E11" s="27">
        <v>2077723</v>
      </c>
      <c r="F11" s="27">
        <v>5287038</v>
      </c>
    </row>
    <row r="12" spans="1:6" x14ac:dyDescent="0.25">
      <c r="A12" s="29" t="s">
        <v>15</v>
      </c>
      <c r="B12" s="31"/>
      <c r="C12" s="27"/>
      <c r="D12" s="30" t="s">
        <v>16</v>
      </c>
      <c r="E12" s="27">
        <v>8057743</v>
      </c>
      <c r="F12" s="27">
        <v>9961138</v>
      </c>
    </row>
    <row r="13" spans="1:6" x14ac:dyDescent="0.25">
      <c r="A13" s="29" t="s">
        <v>17</v>
      </c>
      <c r="B13" s="27">
        <v>26025070</v>
      </c>
      <c r="C13" s="27">
        <v>15189665</v>
      </c>
      <c r="D13" s="30" t="s">
        <v>18</v>
      </c>
      <c r="E13" s="27"/>
      <c r="F13" s="27"/>
    </row>
    <row r="14" spans="1:6" x14ac:dyDescent="0.25">
      <c r="A14" s="29" t="s">
        <v>19</v>
      </c>
      <c r="B14" s="27">
        <v>47599503</v>
      </c>
      <c r="C14" s="27">
        <v>46841570</v>
      </c>
      <c r="D14" s="30" t="s">
        <v>20</v>
      </c>
      <c r="E14" s="27"/>
      <c r="F14" s="27"/>
    </row>
    <row r="15" spans="1:6" x14ac:dyDescent="0.25">
      <c r="A15" s="29" t="s">
        <v>21</v>
      </c>
      <c r="B15" s="27"/>
      <c r="C15" s="27"/>
      <c r="D15" s="30" t="s">
        <v>22</v>
      </c>
      <c r="E15" s="27"/>
      <c r="F15" s="27"/>
    </row>
    <row r="16" spans="1:6" x14ac:dyDescent="0.25">
      <c r="A16" s="29" t="s">
        <v>23</v>
      </c>
      <c r="B16" s="27">
        <v>50000</v>
      </c>
      <c r="C16" s="27">
        <v>50000</v>
      </c>
      <c r="D16" s="30" t="s">
        <v>24</v>
      </c>
      <c r="E16" s="27">
        <v>2040946</v>
      </c>
      <c r="F16" s="27">
        <v>2077295</v>
      </c>
    </row>
    <row r="17" spans="1:6" x14ac:dyDescent="0.25">
      <c r="A17" s="26" t="s">
        <v>25</v>
      </c>
      <c r="B17" s="27">
        <f>SUM(B18:B24)</f>
        <v>24534008</v>
      </c>
      <c r="C17" s="27">
        <f>SUM(C18:C24)</f>
        <v>24517799</v>
      </c>
      <c r="D17" s="30" t="s">
        <v>26</v>
      </c>
      <c r="E17" s="27"/>
      <c r="F17" s="27"/>
    </row>
    <row r="18" spans="1:6" x14ac:dyDescent="0.25">
      <c r="A18" s="32" t="s">
        <v>27</v>
      </c>
      <c r="B18" s="27"/>
      <c r="C18" s="27"/>
      <c r="D18" s="30" t="s">
        <v>28</v>
      </c>
      <c r="E18" s="27"/>
      <c r="F18" s="27"/>
    </row>
    <row r="19" spans="1:6" x14ac:dyDescent="0.25">
      <c r="A19" s="32" t="s">
        <v>29</v>
      </c>
      <c r="B19" s="27">
        <v>24522516</v>
      </c>
      <c r="C19" s="27">
        <v>24500227</v>
      </c>
      <c r="D19" s="28" t="s">
        <v>30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31</v>
      </c>
      <c r="B20" s="27">
        <v>11492</v>
      </c>
      <c r="C20" s="27">
        <v>17572</v>
      </c>
      <c r="D20" s="30" t="s">
        <v>32</v>
      </c>
      <c r="E20" s="27"/>
      <c r="F20" s="27"/>
    </row>
    <row r="21" spans="1:6" x14ac:dyDescent="0.25">
      <c r="A21" s="32" t="s">
        <v>33</v>
      </c>
      <c r="B21" s="27"/>
      <c r="C21" s="27"/>
      <c r="D21" s="30" t="s">
        <v>34</v>
      </c>
      <c r="E21" s="27"/>
      <c r="F21" s="27"/>
    </row>
    <row r="22" spans="1:6" x14ac:dyDescent="0.25">
      <c r="A22" s="32" t="s">
        <v>35</v>
      </c>
      <c r="B22" s="27"/>
      <c r="C22" s="27"/>
      <c r="D22" s="30" t="s">
        <v>36</v>
      </c>
      <c r="E22" s="27"/>
      <c r="F22" s="27"/>
    </row>
    <row r="23" spans="1:6" x14ac:dyDescent="0.25">
      <c r="A23" s="32" t="s">
        <v>37</v>
      </c>
      <c r="B23" s="27"/>
      <c r="C23" s="27"/>
      <c r="D23" s="28" t="s">
        <v>38</v>
      </c>
      <c r="E23" s="27">
        <f>E24+E25</f>
        <v>0</v>
      </c>
      <c r="F23" s="27">
        <f>F24+F25</f>
        <v>0</v>
      </c>
    </row>
    <row r="24" spans="1:6" x14ac:dyDescent="0.25">
      <c r="A24" s="32" t="s">
        <v>39</v>
      </c>
      <c r="B24" s="27">
        <v>0</v>
      </c>
      <c r="C24" s="27">
        <v>0</v>
      </c>
      <c r="D24" s="30" t="s">
        <v>40</v>
      </c>
      <c r="E24" s="27"/>
      <c r="F24" s="27"/>
    </row>
    <row r="25" spans="1:6" x14ac:dyDescent="0.25">
      <c r="A25" s="26" t="s">
        <v>41</v>
      </c>
      <c r="B25" s="27">
        <f>SUM(B26:B30)</f>
        <v>437297</v>
      </c>
      <c r="C25" s="27">
        <f>SUM(C26:C30)</f>
        <v>439951</v>
      </c>
      <c r="D25" s="30" t="s">
        <v>42</v>
      </c>
      <c r="E25" s="27"/>
      <c r="F25" s="27"/>
    </row>
    <row r="26" spans="1:6" x14ac:dyDescent="0.25">
      <c r="A26" s="32" t="s">
        <v>43</v>
      </c>
      <c r="B26" s="27">
        <v>437297</v>
      </c>
      <c r="C26" s="27">
        <v>439951</v>
      </c>
      <c r="D26" s="28" t="s">
        <v>44</v>
      </c>
      <c r="E26" s="27"/>
      <c r="F26" s="27"/>
    </row>
    <row r="27" spans="1:6" x14ac:dyDescent="0.25">
      <c r="A27" s="32" t="s">
        <v>45</v>
      </c>
      <c r="B27" s="27"/>
      <c r="C27" s="27"/>
      <c r="D27" s="28" t="s">
        <v>46</v>
      </c>
      <c r="E27" s="27">
        <f>SUM(E28:E30)</f>
        <v>39806</v>
      </c>
      <c r="F27" s="27">
        <f>SUM(F28:F30)</f>
        <v>271900</v>
      </c>
    </row>
    <row r="28" spans="1:6" x14ac:dyDescent="0.25">
      <c r="A28" s="32" t="s">
        <v>47</v>
      </c>
      <c r="B28" s="27"/>
      <c r="C28" s="27"/>
      <c r="D28" s="30" t="s">
        <v>48</v>
      </c>
      <c r="E28" s="27"/>
      <c r="F28" s="27"/>
    </row>
    <row r="29" spans="1:6" x14ac:dyDescent="0.25">
      <c r="A29" s="32" t="s">
        <v>49</v>
      </c>
      <c r="B29" s="27"/>
      <c r="C29" s="27"/>
      <c r="D29" s="30" t="s">
        <v>50</v>
      </c>
      <c r="E29" s="27"/>
      <c r="F29" s="27"/>
    </row>
    <row r="30" spans="1:6" x14ac:dyDescent="0.25">
      <c r="A30" s="32" t="s">
        <v>51</v>
      </c>
      <c r="B30" s="27"/>
      <c r="C30" s="27"/>
      <c r="D30" s="30" t="s">
        <v>52</v>
      </c>
      <c r="E30" s="27">
        <v>39806</v>
      </c>
      <c r="F30" s="27">
        <v>271900</v>
      </c>
    </row>
    <row r="31" spans="1:6" x14ac:dyDescent="0.25">
      <c r="A31" s="26" t="s">
        <v>53</v>
      </c>
      <c r="B31" s="27">
        <f>SUM(B32:B36)</f>
        <v>630693945</v>
      </c>
      <c r="C31" s="27">
        <f>SUM(C32:C36)</f>
        <v>629846572</v>
      </c>
      <c r="D31" s="28" t="s">
        <v>54</v>
      </c>
      <c r="E31" s="27">
        <f>SUM(E32:E37)</f>
        <v>16674</v>
      </c>
      <c r="F31" s="27">
        <f>SUM(F32:F37)</f>
        <v>16674</v>
      </c>
    </row>
    <row r="32" spans="1:6" x14ac:dyDescent="0.25">
      <c r="A32" s="32" t="s">
        <v>55</v>
      </c>
      <c r="B32" s="27">
        <v>380934847</v>
      </c>
      <c r="C32" s="27">
        <v>380934847</v>
      </c>
      <c r="D32" s="30" t="s">
        <v>56</v>
      </c>
      <c r="E32" s="27"/>
      <c r="F32" s="27"/>
    </row>
    <row r="33" spans="1:6" x14ac:dyDescent="0.25">
      <c r="A33" s="32" t="s">
        <v>57</v>
      </c>
      <c r="B33" s="27">
        <v>102361218</v>
      </c>
      <c r="C33" s="27">
        <v>102361218</v>
      </c>
      <c r="D33" s="30" t="s">
        <v>58</v>
      </c>
      <c r="E33" s="27"/>
      <c r="F33" s="27"/>
    </row>
    <row r="34" spans="1:6" x14ac:dyDescent="0.25">
      <c r="A34" s="32" t="s">
        <v>59</v>
      </c>
      <c r="B34" s="27">
        <v>147397880</v>
      </c>
      <c r="C34" s="27">
        <v>146550507</v>
      </c>
      <c r="D34" s="30" t="s">
        <v>60</v>
      </c>
      <c r="E34" s="27"/>
      <c r="F34" s="27"/>
    </row>
    <row r="35" spans="1:6" x14ac:dyDescent="0.25">
      <c r="A35" s="32" t="s">
        <v>61</v>
      </c>
      <c r="B35" s="27"/>
      <c r="C35" s="27"/>
      <c r="D35" s="30" t="s">
        <v>62</v>
      </c>
      <c r="E35" s="27"/>
      <c r="F35" s="27"/>
    </row>
    <row r="36" spans="1:6" x14ac:dyDescent="0.25">
      <c r="A36" s="32" t="s">
        <v>63</v>
      </c>
      <c r="B36" s="27"/>
      <c r="C36" s="27"/>
      <c r="D36" s="30" t="s">
        <v>64</v>
      </c>
      <c r="E36" s="27">
        <v>16674</v>
      </c>
      <c r="F36" s="27">
        <v>16674</v>
      </c>
    </row>
    <row r="37" spans="1:6" x14ac:dyDescent="0.25">
      <c r="A37" s="26" t="s">
        <v>65</v>
      </c>
      <c r="B37" s="27"/>
      <c r="C37" s="27"/>
      <c r="D37" s="30" t="s">
        <v>66</v>
      </c>
      <c r="E37" s="27"/>
      <c r="F37" s="27"/>
    </row>
    <row r="38" spans="1:6" x14ac:dyDescent="0.25">
      <c r="A38" s="26" t="s">
        <v>67</v>
      </c>
      <c r="B38" s="27">
        <f>SUM(B39:B40)</f>
        <v>-27613033</v>
      </c>
      <c r="C38" s="27">
        <f>SUM(C39:C40)</f>
        <v>-27613033</v>
      </c>
      <c r="D38" s="28" t="s">
        <v>68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69</v>
      </c>
      <c r="B39" s="27"/>
      <c r="C39" s="27"/>
      <c r="D39" s="30" t="s">
        <v>70</v>
      </c>
      <c r="E39" s="27"/>
      <c r="F39" s="27"/>
    </row>
    <row r="40" spans="1:6" x14ac:dyDescent="0.25">
      <c r="A40" s="32" t="s">
        <v>71</v>
      </c>
      <c r="B40" s="27">
        <v>-27613033</v>
      </c>
      <c r="C40" s="27">
        <v>-27613033</v>
      </c>
      <c r="D40" s="30" t="s">
        <v>72</v>
      </c>
      <c r="E40" s="27"/>
      <c r="F40" s="27"/>
    </row>
    <row r="41" spans="1:6" x14ac:dyDescent="0.2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/>
      <c r="F41" s="27"/>
    </row>
    <row r="42" spans="1:6" x14ac:dyDescent="0.25">
      <c r="A42" s="32" t="s">
        <v>75</v>
      </c>
      <c r="B42" s="27"/>
      <c r="C42" s="27"/>
      <c r="D42" s="28" t="s">
        <v>76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77</v>
      </c>
      <c r="B43" s="27"/>
      <c r="C43" s="27"/>
      <c r="D43" s="30" t="s">
        <v>78</v>
      </c>
      <c r="E43" s="27"/>
      <c r="F43" s="27"/>
    </row>
    <row r="44" spans="1:6" x14ac:dyDescent="0.25">
      <c r="A44" s="32" t="s">
        <v>79</v>
      </c>
      <c r="B44" s="27"/>
      <c r="C44" s="27"/>
      <c r="D44" s="30" t="s">
        <v>80</v>
      </c>
      <c r="E44" s="27"/>
      <c r="F44" s="27"/>
    </row>
    <row r="45" spans="1:6" x14ac:dyDescent="0.25">
      <c r="A45" s="32" t="s">
        <v>81</v>
      </c>
      <c r="B45" s="27"/>
      <c r="C45" s="27"/>
      <c r="D45" s="30" t="s">
        <v>82</v>
      </c>
      <c r="E45" s="27"/>
      <c r="F45" s="27"/>
    </row>
    <row r="46" spans="1:6" x14ac:dyDescent="0.25">
      <c r="A46" s="24"/>
      <c r="B46" s="24"/>
      <c r="C46" s="24"/>
      <c r="D46" s="24"/>
      <c r="E46" s="24"/>
      <c r="F46" s="24"/>
    </row>
    <row r="47" spans="1:6" x14ac:dyDescent="0.25">
      <c r="A47" s="33" t="s">
        <v>83</v>
      </c>
      <c r="B47" s="34">
        <f>B9+B17+B25+B31+B38+B41</f>
        <v>776256908</v>
      </c>
      <c r="C47" s="34">
        <f>C9+C17+C25+C31+C38+C41</f>
        <v>768693876</v>
      </c>
      <c r="D47" s="25" t="s">
        <v>84</v>
      </c>
      <c r="E47" s="34">
        <f>E9+E19+E23+E26+E27+E31+E38+E42</f>
        <v>12232892</v>
      </c>
      <c r="F47" s="34">
        <f>F9+F19+F23+F26+F27+F31+F38+F42</f>
        <v>17614045</v>
      </c>
    </row>
    <row r="48" spans="1:6" x14ac:dyDescent="0.25">
      <c r="A48" s="24"/>
      <c r="B48" s="24"/>
      <c r="C48" s="24"/>
      <c r="D48" s="24"/>
      <c r="E48" s="24"/>
      <c r="F48" s="24"/>
    </row>
    <row r="49" spans="1:6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x14ac:dyDescent="0.25">
      <c r="A50" s="26" t="s">
        <v>87</v>
      </c>
      <c r="B50" s="27">
        <v>0</v>
      </c>
      <c r="C50" s="27">
        <v>0</v>
      </c>
      <c r="D50" s="28" t="s">
        <v>88</v>
      </c>
      <c r="E50" s="27"/>
      <c r="F50" s="27"/>
    </row>
    <row r="51" spans="1:6" x14ac:dyDescent="0.25">
      <c r="A51" s="26" t="s">
        <v>89</v>
      </c>
      <c r="B51" s="27">
        <v>42201772</v>
      </c>
      <c r="C51" s="27">
        <v>42913076</v>
      </c>
      <c r="D51" s="28" t="s">
        <v>90</v>
      </c>
      <c r="E51" s="27">
        <v>13641.09</v>
      </c>
      <c r="F51" s="27">
        <v>13854.79</v>
      </c>
    </row>
    <row r="52" spans="1:6" x14ac:dyDescent="0.25">
      <c r="A52" s="26" t="s">
        <v>91</v>
      </c>
      <c r="B52" s="27">
        <v>761274292</v>
      </c>
      <c r="C52" s="27">
        <v>761274292</v>
      </c>
      <c r="D52" s="28" t="s">
        <v>92</v>
      </c>
      <c r="E52" s="27"/>
      <c r="F52" s="27"/>
    </row>
    <row r="53" spans="1:6" x14ac:dyDescent="0.25">
      <c r="A53" s="26" t="s">
        <v>93</v>
      </c>
      <c r="B53" s="27">
        <v>53172031</v>
      </c>
      <c r="C53" s="27">
        <v>52518686</v>
      </c>
      <c r="D53" s="28" t="s">
        <v>94</v>
      </c>
      <c r="E53" s="27"/>
      <c r="F53" s="27"/>
    </row>
    <row r="54" spans="1:6" x14ac:dyDescent="0.25">
      <c r="A54" s="26" t="s">
        <v>95</v>
      </c>
      <c r="B54" s="27">
        <v>4802899</v>
      </c>
      <c r="C54" s="27">
        <v>4829899</v>
      </c>
      <c r="D54" s="28" t="s">
        <v>96</v>
      </c>
      <c r="E54" s="27"/>
      <c r="F54" s="27"/>
    </row>
    <row r="55" spans="1:6" x14ac:dyDescent="0.25">
      <c r="A55" s="26" t="s">
        <v>97</v>
      </c>
      <c r="B55" s="27">
        <v>-93766587.400000006</v>
      </c>
      <c r="C55" s="27">
        <v>-88740412.540000007</v>
      </c>
      <c r="D55" s="35" t="s">
        <v>98</v>
      </c>
      <c r="E55" s="27">
        <v>25000</v>
      </c>
      <c r="F55" s="27">
        <v>25000</v>
      </c>
    </row>
    <row r="56" spans="1:6" x14ac:dyDescent="0.25">
      <c r="A56" s="26" t="s">
        <v>99</v>
      </c>
      <c r="B56" s="27">
        <v>41671233.130000003</v>
      </c>
      <c r="C56" s="27">
        <v>42854288.579999998</v>
      </c>
      <c r="D56" s="24"/>
      <c r="E56" s="24"/>
      <c r="F56" s="24"/>
    </row>
    <row r="57" spans="1:6" x14ac:dyDescent="0.25">
      <c r="A57" s="26" t="s">
        <v>100</v>
      </c>
      <c r="B57" s="27">
        <v>0</v>
      </c>
      <c r="C57" s="27"/>
      <c r="D57" s="25" t="s">
        <v>101</v>
      </c>
      <c r="E57" s="34">
        <f>SUM(E50:E55)</f>
        <v>38641.089999999997</v>
      </c>
      <c r="F57" s="34">
        <f>SUM(F50:F55)</f>
        <v>38854.79</v>
      </c>
    </row>
    <row r="58" spans="1:6" x14ac:dyDescent="0.25">
      <c r="A58" s="26" t="s">
        <v>102</v>
      </c>
      <c r="B58" s="27">
        <v>0</v>
      </c>
      <c r="C58" s="27"/>
      <c r="D58" s="24"/>
      <c r="E58" s="24"/>
      <c r="F58" s="24"/>
    </row>
    <row r="59" spans="1:6" x14ac:dyDescent="0.25">
      <c r="A59" s="24"/>
      <c r="B59" s="24"/>
      <c r="C59" s="24"/>
      <c r="D59" s="25" t="s">
        <v>103</v>
      </c>
      <c r="E59" s="34">
        <f>E47+E57</f>
        <v>12271533.09</v>
      </c>
      <c r="F59" s="34">
        <f>F47+F57</f>
        <v>17652899.789999999</v>
      </c>
    </row>
    <row r="60" spans="1:6" x14ac:dyDescent="0.25">
      <c r="A60" s="33" t="s">
        <v>104</v>
      </c>
      <c r="B60" s="34">
        <f>SUM(B50:B58)</f>
        <v>809355639.73000002</v>
      </c>
      <c r="C60" s="34">
        <f>SUM(C50:C58)</f>
        <v>815649829.04000008</v>
      </c>
      <c r="D60" s="24"/>
      <c r="E60" s="24"/>
      <c r="F60" s="24"/>
    </row>
    <row r="61" spans="1:6" x14ac:dyDescent="0.25">
      <c r="A61" s="24"/>
      <c r="B61" s="24"/>
      <c r="C61" s="24"/>
      <c r="D61" s="36" t="s">
        <v>105</v>
      </c>
      <c r="E61" s="37"/>
      <c r="F61" s="37"/>
    </row>
    <row r="62" spans="1:6" x14ac:dyDescent="0.25">
      <c r="A62" s="33" t="s">
        <v>106</v>
      </c>
      <c r="B62" s="34">
        <f>SUM(B47+B60)</f>
        <v>1585612547.73</v>
      </c>
      <c r="C62" s="34">
        <f>SUM(C47+C60)</f>
        <v>1584343705.04</v>
      </c>
      <c r="D62" s="24"/>
      <c r="E62" s="24"/>
      <c r="F62" s="24"/>
    </row>
    <row r="63" spans="1:6" x14ac:dyDescent="0.25">
      <c r="A63" s="24"/>
      <c r="B63" s="24"/>
      <c r="C63" s="24"/>
      <c r="D63" s="38" t="s">
        <v>107</v>
      </c>
      <c r="E63" s="31">
        <f>SUM(E64:E66)</f>
        <v>1595241368.3199999</v>
      </c>
      <c r="F63" s="31">
        <f>SUM(F64:F66)</f>
        <v>1595241368.3199999</v>
      </c>
    </row>
    <row r="64" spans="1:6" x14ac:dyDescent="0.25">
      <c r="A64" s="24"/>
      <c r="B64" s="24"/>
      <c r="C64" s="24"/>
      <c r="D64" s="39" t="s">
        <v>108</v>
      </c>
      <c r="E64" s="31">
        <v>1595241368.3199999</v>
      </c>
      <c r="F64" s="31">
        <v>1595241368.3199999</v>
      </c>
    </row>
    <row r="65" spans="1:6" x14ac:dyDescent="0.25">
      <c r="A65" s="24"/>
      <c r="B65" s="24"/>
      <c r="C65" s="24"/>
      <c r="D65" s="40" t="s">
        <v>109</v>
      </c>
      <c r="E65" s="31"/>
      <c r="F65" s="31"/>
    </row>
    <row r="66" spans="1:6" x14ac:dyDescent="0.25">
      <c r="A66" s="24"/>
      <c r="B66" s="24"/>
      <c r="C66" s="24"/>
      <c r="D66" s="39" t="s">
        <v>110</v>
      </c>
      <c r="E66" s="31"/>
      <c r="F66" s="31"/>
    </row>
    <row r="67" spans="1:6" x14ac:dyDescent="0.25">
      <c r="A67" s="24"/>
      <c r="B67" s="24"/>
      <c r="C67" s="24"/>
      <c r="D67" s="24"/>
      <c r="E67" s="24"/>
      <c r="F67" s="24"/>
    </row>
    <row r="68" spans="1:6" x14ac:dyDescent="0.25">
      <c r="A68" s="24"/>
      <c r="B68" s="24"/>
      <c r="C68" s="24"/>
      <c r="D68" s="38" t="s">
        <v>111</v>
      </c>
      <c r="E68" s="31">
        <f>SUM(E69:E73)</f>
        <v>-21900351.810000002</v>
      </c>
      <c r="F68" s="31">
        <f>SUM(F69:F73)</f>
        <v>-28550562.849999979</v>
      </c>
    </row>
    <row r="69" spans="1:6" x14ac:dyDescent="0.25">
      <c r="A69" s="41"/>
      <c r="B69" s="24"/>
      <c r="C69" s="24"/>
      <c r="D69" s="39" t="s">
        <v>112</v>
      </c>
      <c r="E69" s="31">
        <v>6732954.8599999957</v>
      </c>
      <c r="F69" s="31">
        <v>1009449.9500000179</v>
      </c>
    </row>
    <row r="70" spans="1:6" x14ac:dyDescent="0.25">
      <c r="A70" s="41"/>
      <c r="B70" s="24"/>
      <c r="C70" s="24"/>
      <c r="D70" s="39" t="s">
        <v>113</v>
      </c>
      <c r="E70" s="31">
        <v>83434767.950000003</v>
      </c>
      <c r="F70" s="31">
        <v>82425318</v>
      </c>
    </row>
    <row r="71" spans="1:6" x14ac:dyDescent="0.25">
      <c r="A71" s="41"/>
      <c r="B71" s="24"/>
      <c r="C71" s="24"/>
      <c r="D71" s="39" t="s">
        <v>114</v>
      </c>
      <c r="E71" s="31"/>
      <c r="F71" s="31"/>
    </row>
    <row r="72" spans="1:6" x14ac:dyDescent="0.25">
      <c r="A72" s="41"/>
      <c r="B72" s="24"/>
      <c r="C72" s="24"/>
      <c r="D72" s="39" t="s">
        <v>115</v>
      </c>
      <c r="E72" s="31"/>
      <c r="F72" s="31"/>
    </row>
    <row r="73" spans="1:6" x14ac:dyDescent="0.25">
      <c r="A73" s="41"/>
      <c r="B73" s="24"/>
      <c r="C73" s="24"/>
      <c r="D73" s="39" t="s">
        <v>116</v>
      </c>
      <c r="E73" s="31">
        <v>-112068074.62</v>
      </c>
      <c r="F73" s="31">
        <v>-111985330.8</v>
      </c>
    </row>
    <row r="74" spans="1:6" x14ac:dyDescent="0.25">
      <c r="A74" s="41"/>
      <c r="B74" s="24"/>
      <c r="C74" s="24"/>
      <c r="D74" s="24"/>
      <c r="E74" s="24"/>
      <c r="F74" s="24"/>
    </row>
    <row r="75" spans="1:6" x14ac:dyDescent="0.2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x14ac:dyDescent="0.25">
      <c r="A76" s="41"/>
      <c r="B76" s="24"/>
      <c r="C76" s="24"/>
      <c r="D76" s="28" t="s">
        <v>118</v>
      </c>
      <c r="E76" s="27"/>
      <c r="F76" s="27"/>
    </row>
    <row r="77" spans="1:6" x14ac:dyDescent="0.25">
      <c r="A77" s="41"/>
      <c r="B77" s="24"/>
      <c r="C77" s="24"/>
      <c r="D77" s="28" t="s">
        <v>119</v>
      </c>
      <c r="E77" s="27"/>
      <c r="F77" s="27"/>
    </row>
    <row r="78" spans="1:6" x14ac:dyDescent="0.25">
      <c r="A78" s="41"/>
      <c r="B78" s="24"/>
      <c r="C78" s="24"/>
      <c r="D78" s="24"/>
      <c r="E78" s="24"/>
      <c r="F78" s="24"/>
    </row>
    <row r="79" spans="1:6" x14ac:dyDescent="0.25">
      <c r="A79" s="41"/>
      <c r="B79" s="24"/>
      <c r="C79" s="24"/>
      <c r="D79" s="25" t="s">
        <v>120</v>
      </c>
      <c r="E79" s="34">
        <f>E63+E68+E75</f>
        <v>1573341016.51</v>
      </c>
      <c r="F79" s="34">
        <f>F63+F68+F75</f>
        <v>1566690805.47</v>
      </c>
    </row>
    <row r="80" spans="1:6" x14ac:dyDescent="0.25">
      <c r="A80" s="41"/>
      <c r="B80" s="24"/>
      <c r="C80" s="24"/>
      <c r="D80" s="24"/>
      <c r="E80" s="24"/>
      <c r="F80" s="24"/>
    </row>
    <row r="81" spans="1:6" x14ac:dyDescent="0.25">
      <c r="A81" s="41"/>
      <c r="B81" s="24"/>
      <c r="C81" s="24"/>
      <c r="D81" s="25" t="s">
        <v>121</v>
      </c>
      <c r="E81" s="34">
        <f>E59+E79</f>
        <v>1585612549.5999999</v>
      </c>
      <c r="F81" s="34">
        <f>F59+F79</f>
        <v>1584343705.26</v>
      </c>
    </row>
    <row r="82" spans="1:6" x14ac:dyDescent="0.25">
      <c r="A82" s="41"/>
      <c r="B82" s="24"/>
      <c r="C82" s="24"/>
      <c r="D82" s="25"/>
      <c r="E82" s="34"/>
      <c r="F82" s="34"/>
    </row>
    <row r="83" spans="1:6" x14ac:dyDescent="0.25">
      <c r="A83" s="42"/>
      <c r="B83" s="43"/>
      <c r="C83" s="43"/>
      <c r="D83" s="44"/>
      <c r="E83" s="45"/>
      <c r="F83" s="45"/>
    </row>
    <row r="84" spans="1:6" x14ac:dyDescent="0.25">
      <c r="A84" s="46"/>
      <c r="B84" s="47"/>
      <c r="C84" s="47"/>
      <c r="D84" s="48"/>
      <c r="E84" s="49"/>
      <c r="F84" s="49"/>
    </row>
    <row r="85" spans="1:6" x14ac:dyDescent="0.25">
      <c r="A85" s="46"/>
      <c r="B85" s="47"/>
      <c r="C85" s="47"/>
      <c r="D85" s="48"/>
      <c r="E85" s="49"/>
      <c r="F85" s="49"/>
    </row>
    <row r="86" spans="1:6" x14ac:dyDescent="0.25">
      <c r="A86" s="46" t="s">
        <v>122</v>
      </c>
      <c r="B86" s="47"/>
      <c r="C86" s="47" t="s">
        <v>123</v>
      </c>
      <c r="D86" s="48"/>
      <c r="E86" s="49"/>
      <c r="F86" s="49"/>
    </row>
    <row r="87" spans="1:6" x14ac:dyDescent="0.25">
      <c r="A87" s="46" t="s">
        <v>124</v>
      </c>
      <c r="B87" s="47"/>
      <c r="C87" s="47" t="s">
        <v>125</v>
      </c>
      <c r="D87" s="48"/>
      <c r="E87" s="49"/>
      <c r="F87" s="49"/>
    </row>
    <row r="88" spans="1:6" x14ac:dyDescent="0.25">
      <c r="A88" s="46"/>
      <c r="B88" s="47"/>
      <c r="C88" s="47"/>
      <c r="D88" s="48"/>
      <c r="E88" s="49"/>
      <c r="F88" s="49"/>
    </row>
    <row r="89" spans="1:6" x14ac:dyDescent="0.25">
      <c r="A89" s="50"/>
      <c r="B89" s="51"/>
      <c r="C89" s="51"/>
      <c r="D89" s="51"/>
      <c r="E89" s="51"/>
      <c r="F89" s="51"/>
    </row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x14ac:dyDescent="0.25"/>
    <row r="17292" x14ac:dyDescent="0.25"/>
  </sheetData>
  <mergeCells count="5">
    <mergeCell ref="A1:F1"/>
    <mergeCell ref="A2:F2"/>
    <mergeCell ref="A3:F3"/>
    <mergeCell ref="A4:F4"/>
    <mergeCell ref="A5:F5"/>
  </mergeCells>
  <dataValidations disablePrompts="1"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8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2019-04-11T03:42:39Z</dcterms:created>
  <dcterms:modified xsi:type="dcterms:W3CDTF">2019-04-11T03:43:48Z</dcterms:modified>
</cp:coreProperties>
</file>